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<sst xmlns="http://schemas.openxmlformats.org/spreadsheetml/2006/main" count="65" uniqueCount="34">
  <si>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E0</t>
  </si>
  <si>
    <t>I</t>
  </si>
  <si>
    <t>E</t>
  </si>
  <si>
    <t>N</t>
  </si>
  <si>
    <t>E0 - E</t>
  </si>
  <si>
    <t>1/(E0-E)</t>
  </si>
  <si>
    <t>i = N +2</t>
  </si>
  <si>
    <t xml:space="preserve">Wurzel [1/(E0-E)] </t>
  </si>
  <si>
    <t xml:space="preserve"> </t>
  </si>
  <si>
    <t>Delta</t>
  </si>
  <si>
    <t xml:space="preserve">klein d </t>
  </si>
  <si>
    <t>Groß D</t>
  </si>
  <si>
    <t>k</t>
  </si>
  <si>
    <t>alfa</t>
  </si>
  <si>
    <t>lambda</t>
  </si>
  <si>
    <t>f</t>
  </si>
  <si>
    <t>e in eV</t>
  </si>
  <si>
    <t>e_offiziell</t>
  </si>
  <si>
    <t>DSA_2010</t>
  </si>
  <si>
    <t xml:space="preserve">rot </t>
  </si>
  <si>
    <t>türkis</t>
  </si>
  <si>
    <t>violett</t>
  </si>
  <si>
    <t>d in m</t>
  </si>
  <si>
    <t>0,333.10-5</t>
  </si>
  <si>
    <t>D in m</t>
  </si>
  <si>
    <t>Ordnung k</t>
  </si>
  <si>
    <t xml:space="preserve">a </t>
  </si>
  <si>
    <t xml:space="preserve">tan(a) = D/D </t>
  </si>
  <si>
    <t>l in nm</t>
  </si>
  <si>
    <t>l = d /2  sin(a)  </t>
  </si>
  <si>
    <t>f in Hz</t>
  </si>
  <si>
    <t>jeweils x 10 14</t>
  </si>
  <si>
    <t>E = h.f</t>
  </si>
  <si>
    <t>in eV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</si>
</sst>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0"/>
    <numFmt numFmtId="168" formatCode="0.00E+00"/>
  </numFmts>
  <fonts count="10">
    <font>
      <sz val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3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64" fontId="0" fillId="0" borderId="0" xfId="0" applyAlignment="1">
      <alignment horizontal="center"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E0-E als Funktion von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Tabelle1!$D$5:$D$14</c:f>
              <c:numCache/>
            </c:numRef>
          </c:xVal>
          <c:yVal>
            <c:numRef>
              <c:f>Tabelle1!$E$5:$E$14</c:f>
              <c:numCache/>
            </c:numRef>
          </c:yVal>
          <c:smooth val="0"/>
        </c:ser>
        <c:axId val="2169769"/>
        <c:axId val="19527922"/>
      </c:scatterChart>
      <c:valAx>
        <c:axId val="2169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At val="0"/>
        <c:crossBetween val="midCat"/>
        <c:dispUnits/>
      </c:valAx>
      <c:valAx>
        <c:axId val="1952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E0-E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769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1/()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Tabelle1!$F$5:$F$14</c:f>
              <c:numCache/>
            </c:numRef>
          </c:xVal>
          <c:yVal>
            <c:numRef>
              <c:f>Tabelle1!$G$5:$G$14</c:f>
              <c:numCache/>
            </c:numRef>
          </c:yVal>
          <c:smooth val="0"/>
        </c:ser>
        <c:axId val="41533571"/>
        <c:axId val="38257820"/>
      </c:scatterChart>
      <c:valAx>
        <c:axId val="4153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7820"/>
        <c:crossesAt val="0"/>
        <c:crossBetween val="midCat"/>
        <c:dispUnits/>
      </c:valAx>
      <c:valAx>
        <c:axId val="3825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1/(E0 - 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3571"/>
        <c:crossesAt val="0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Wurzel 1/(..)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3366"/>
              </a:solidFill>
              <a:ln>
                <a:solidFill>
                  <a:srgbClr val="FF3366"/>
                </a:solidFill>
              </a:ln>
            </c:spPr>
          </c:marker>
          <c:xVal>
            <c:numRef>
              <c:f>Tabelle1!$D$2:$D$14</c:f>
              <c:numCache/>
            </c:numRef>
          </c:xVal>
          <c:yVal>
            <c:numRef>
              <c:f>Tabelle1!$I$2:$I$14</c:f>
              <c:numCache/>
            </c:numRef>
          </c:yVal>
          <c:smooth val="0"/>
        </c:ser>
        <c:axId val="8776061"/>
        <c:axId val="11875686"/>
      </c:scatterChart>
      <c:valAx>
        <c:axId val="877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0"/>
        <c:crossBetween val="midCat"/>
        <c:dispUnits/>
      </c:valAx>
      <c:valAx>
        <c:axId val="1187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At val="0"/>
        <c:crossBetween val="midCat"/>
        <c:dispUnits/>
      </c:valAx>
      <c:spPr>
        <a:noFill/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E(n)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Tabelle1!$D$5:$D$14</c:f>
              <c:numCache/>
            </c:numRef>
          </c:xVal>
          <c:yVal>
            <c:numRef>
              <c:f>Tabelle1!$C$5:$C$13</c:f>
              <c:numCache/>
            </c:numRef>
          </c:yVal>
          <c:smooth val="0"/>
        </c:ser>
        <c:axId val="39772311"/>
        <c:axId val="22406480"/>
      </c:scatterChart>
      <c:valAx>
        <c:axId val="3977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0"/>
        <c:crossBetween val="midCat"/>
        <c:dispUnits/>
      </c:valAx>
      <c:valAx>
        <c:axId val="2240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 in 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At val="0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Wurzel [ 1/(E0-E) 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Tabelle1!$H$4:$H$14</c:f>
              <c:numCache/>
            </c:numRef>
          </c:xVal>
          <c:yVal>
            <c:numRef>
              <c:f>Tabelle1!$I$4:$I$14</c:f>
              <c:numCache/>
            </c:numRef>
          </c:yVal>
          <c:smooth val="0"/>
        </c:ser>
        <c:axId val="331729"/>
        <c:axId val="2985562"/>
      </c:scatterChart>
      <c:valAx>
        <c:axId val="331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= n +2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0"/>
        <c:crossBetween val="midCat"/>
        <c:dispUnits/>
      </c:valAx>
      <c:valAx>
        <c:axId val="2985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Wurzel [ 1/(E0-E)]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At val="0"/>
        <c:crossBetween val="midCat"/>
        <c:dispUnits/>
      </c:valAx>
      <c:spPr>
        <a:noFill/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16</xdr:row>
      <xdr:rowOff>142875</xdr:rowOff>
    </xdr:from>
    <xdr:to>
      <xdr:col>10</xdr:col>
      <xdr:colOff>504825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3152775" y="2733675"/>
        <a:ext cx="3352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34</xdr:row>
      <xdr:rowOff>47625</xdr:rowOff>
    </xdr:from>
    <xdr:to>
      <xdr:col>5</xdr:col>
      <xdr:colOff>342900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180975" y="5553075"/>
        <a:ext cx="27336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266700</xdr:colOff>
      <xdr:row>35</xdr:row>
      <xdr:rowOff>19050</xdr:rowOff>
    </xdr:from>
    <xdr:to>
      <xdr:col>11</xdr:col>
      <xdr:colOff>723900</xdr:colOff>
      <xdr:row>50</xdr:row>
      <xdr:rowOff>104775</xdr:rowOff>
    </xdr:to>
    <xdr:graphicFrame>
      <xdr:nvGraphicFramePr>
        <xdr:cNvPr id="3" name="Chart 3"/>
        <xdr:cNvGraphicFramePr/>
      </xdr:nvGraphicFramePr>
      <xdr:xfrm>
        <a:off x="3867150" y="5686425"/>
        <a:ext cx="36290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15</xdr:row>
      <xdr:rowOff>133350</xdr:rowOff>
    </xdr:from>
    <xdr:to>
      <xdr:col>5</xdr:col>
      <xdr:colOff>314325</xdr:colOff>
      <xdr:row>31</xdr:row>
      <xdr:rowOff>57150</xdr:rowOff>
    </xdr:to>
    <xdr:graphicFrame>
      <xdr:nvGraphicFramePr>
        <xdr:cNvPr id="4" name="Chart 4"/>
        <xdr:cNvGraphicFramePr/>
      </xdr:nvGraphicFramePr>
      <xdr:xfrm>
        <a:off x="133350" y="2562225"/>
        <a:ext cx="275272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66675</xdr:colOff>
      <xdr:row>50</xdr:row>
      <xdr:rowOff>142875</xdr:rowOff>
    </xdr:from>
    <xdr:to>
      <xdr:col>12</xdr:col>
      <xdr:colOff>495300</xdr:colOff>
      <xdr:row>73</xdr:row>
      <xdr:rowOff>38100</xdr:rowOff>
    </xdr:to>
    <xdr:graphicFrame>
      <xdr:nvGraphicFramePr>
        <xdr:cNvPr id="5" name="Chart 5"/>
        <xdr:cNvGraphicFramePr/>
      </xdr:nvGraphicFramePr>
      <xdr:xfrm>
        <a:off x="2638425" y="8239125"/>
        <a:ext cx="5400675" cy="3619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A14" sqref="A14"/>
    </sheetView>
  </sheetViews>
  <sheetFormatPr defaultColWidth="12.57421875" defaultRowHeight="12.75"/>
  <cols>
    <col min="1" max="8" width="7.7109375" style="0" customWidth="1"/>
    <col min="9" max="9" width="16.7109375" style="0" customWidth="1"/>
    <col min="10" max="16384" width="11.57421875" style="0" customWidth="1"/>
  </cols>
  <sheetData>
    <row r="1" spans="1:9" s="3" customFormat="1" ht="12.7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3</v>
      </c>
      <c r="G1" s="1" t="s">
        <v>5</v>
      </c>
      <c r="H1" s="1" t="s">
        <v>6</v>
      </c>
      <c r="I1" s="1" t="s">
        <v>7</v>
      </c>
    </row>
    <row r="2" spans="1:9" ht="12.75">
      <c r="A2" s="4"/>
      <c r="B2" s="4"/>
      <c r="C2" s="5"/>
      <c r="D2" s="5"/>
      <c r="E2" s="4"/>
      <c r="F2" s="4"/>
      <c r="G2" s="4"/>
      <c r="H2" s="6">
        <v>0</v>
      </c>
      <c r="I2" s="4">
        <v>0</v>
      </c>
    </row>
    <row r="3" spans="1:9" ht="12.75">
      <c r="A3" s="4"/>
      <c r="B3" s="4"/>
      <c r="C3" s="5"/>
      <c r="D3" s="5"/>
      <c r="E3" s="4"/>
      <c r="F3" s="4"/>
      <c r="G3" s="4"/>
      <c r="H3" s="6" t="s">
        <v>8</v>
      </c>
      <c r="I3" s="4"/>
    </row>
    <row r="4" spans="1:9" ht="12.75">
      <c r="A4" s="4"/>
      <c r="B4" s="4"/>
      <c r="C4" s="5"/>
      <c r="D4" s="5"/>
      <c r="E4" s="4"/>
      <c r="F4" s="4"/>
      <c r="G4" s="4">
        <v>0</v>
      </c>
      <c r="H4" s="6">
        <v>0</v>
      </c>
      <c r="I4" s="4">
        <f>SQRT(G4)</f>
        <v>0</v>
      </c>
    </row>
    <row r="5" spans="1:9" ht="12.75">
      <c r="A5" s="4">
        <v>3.4</v>
      </c>
      <c r="B5" s="6">
        <v>3</v>
      </c>
      <c r="C5" s="5">
        <f>13.6*(0.25-1/(B5*B5))</f>
        <v>1.8888888888888888</v>
      </c>
      <c r="D5" s="7">
        <v>1</v>
      </c>
      <c r="E5" s="4">
        <f>A5-C5</f>
        <v>1.511111111111111</v>
      </c>
      <c r="F5" s="6">
        <v>1</v>
      </c>
      <c r="G5" s="4">
        <f>1/E5</f>
        <v>0.6617647058823529</v>
      </c>
      <c r="H5" s="6">
        <v>3</v>
      </c>
      <c r="I5" s="4" t="s">
        <v>8</v>
      </c>
    </row>
    <row r="6" spans="1:9" ht="12.75">
      <c r="A6" s="4">
        <v>3.4</v>
      </c>
      <c r="B6" s="6">
        <f>B5+1</f>
        <v>4</v>
      </c>
      <c r="C6" s="5">
        <v>2.55</v>
      </c>
      <c r="D6" s="7">
        <f>D5+1</f>
        <v>2</v>
      </c>
      <c r="E6" s="4" t="s">
        <v>8</v>
      </c>
      <c r="F6" s="6">
        <f>F5+1</f>
        <v>2</v>
      </c>
      <c r="G6" s="4" t="s">
        <v>8</v>
      </c>
      <c r="H6" s="6">
        <f>H5+1</f>
        <v>4</v>
      </c>
      <c r="I6" s="4" t="s">
        <v>8</v>
      </c>
    </row>
    <row r="7" spans="1:9" ht="12.75">
      <c r="A7" s="4">
        <v>3.4</v>
      </c>
      <c r="B7" s="6">
        <f>B6+1</f>
        <v>5</v>
      </c>
      <c r="C7" s="5">
        <v>2.856</v>
      </c>
      <c r="D7" s="7">
        <f>D6+1</f>
        <v>3</v>
      </c>
      <c r="E7" s="4" t="s">
        <v>8</v>
      </c>
      <c r="F7" s="6">
        <f>F6+1</f>
        <v>3</v>
      </c>
      <c r="G7" s="4" t="s">
        <v>8</v>
      </c>
      <c r="H7" s="6">
        <f>H6+1</f>
        <v>5</v>
      </c>
      <c r="I7" s="4" t="s">
        <v>8</v>
      </c>
    </row>
    <row r="8" spans="1:9" ht="12.75">
      <c r="A8" s="4">
        <v>3.4</v>
      </c>
      <c r="B8" s="6">
        <f>B7+1</f>
        <v>6</v>
      </c>
      <c r="C8" s="5">
        <v>3.022222222222222</v>
      </c>
      <c r="D8" s="7">
        <f>D7+1</f>
        <v>4</v>
      </c>
      <c r="E8" s="4" t="s">
        <v>8</v>
      </c>
      <c r="F8" s="6">
        <f>F7+1</f>
        <v>4</v>
      </c>
      <c r="G8" s="4" t="s">
        <v>8</v>
      </c>
      <c r="H8" s="6">
        <f>H7+1</f>
        <v>6</v>
      </c>
      <c r="I8" s="4" t="s">
        <v>8</v>
      </c>
    </row>
    <row r="9" spans="1:9" ht="12.75">
      <c r="A9" s="4">
        <v>3.4</v>
      </c>
      <c r="B9" s="6">
        <f>B8+1</f>
        <v>7</v>
      </c>
      <c r="C9" s="5">
        <v>3.122448979591837</v>
      </c>
      <c r="D9" s="7">
        <f>D8+1</f>
        <v>5</v>
      </c>
      <c r="E9" s="4" t="s">
        <v>8</v>
      </c>
      <c r="F9" s="6">
        <f>F8+1</f>
        <v>5</v>
      </c>
      <c r="G9" s="4" t="s">
        <v>8</v>
      </c>
      <c r="H9" s="6">
        <f>H8+1</f>
        <v>7</v>
      </c>
      <c r="I9" s="4" t="s">
        <v>8</v>
      </c>
    </row>
    <row r="10" spans="1:9" ht="12.75">
      <c r="A10" s="4">
        <v>3.4</v>
      </c>
      <c r="B10" s="6">
        <f>B9+1</f>
        <v>8</v>
      </c>
      <c r="C10" s="5">
        <v>3.1875</v>
      </c>
      <c r="D10" s="7">
        <f>D9+1</f>
        <v>6</v>
      </c>
      <c r="E10" s="4" t="s">
        <v>8</v>
      </c>
      <c r="F10" s="6">
        <f>F9+1</f>
        <v>6</v>
      </c>
      <c r="G10" s="4" t="s">
        <v>8</v>
      </c>
      <c r="H10" s="6">
        <f>H9+1</f>
        <v>8</v>
      </c>
      <c r="I10" s="4" t="s">
        <v>8</v>
      </c>
    </row>
    <row r="11" spans="1:9" ht="12.75">
      <c r="A11" s="4">
        <v>3.4</v>
      </c>
      <c r="B11" s="6">
        <f>B10+1</f>
        <v>9</v>
      </c>
      <c r="C11" s="5">
        <v>3.2320987654320987</v>
      </c>
      <c r="D11" s="7">
        <f>D10+1</f>
        <v>7</v>
      </c>
      <c r="E11" s="4" t="s">
        <v>8</v>
      </c>
      <c r="F11" s="6">
        <f>F10+1</f>
        <v>7</v>
      </c>
      <c r="G11" s="4" t="s">
        <v>8</v>
      </c>
      <c r="H11" s="6">
        <f>H10+1</f>
        <v>9</v>
      </c>
      <c r="I11" s="4" t="s">
        <v>8</v>
      </c>
    </row>
    <row r="12" spans="1:9" ht="12.75">
      <c r="A12" s="4">
        <v>3.4</v>
      </c>
      <c r="B12" s="6">
        <f>B11+1</f>
        <v>10</v>
      </c>
      <c r="C12" s="5">
        <v>3.264</v>
      </c>
      <c r="D12" s="7">
        <f>D11+1</f>
        <v>8</v>
      </c>
      <c r="E12" s="4" t="s">
        <v>8</v>
      </c>
      <c r="F12" s="6">
        <f>F11+1</f>
        <v>8</v>
      </c>
      <c r="G12" s="4" t="s">
        <v>8</v>
      </c>
      <c r="H12" s="6">
        <f>H11+1</f>
        <v>10</v>
      </c>
      <c r="I12" s="4" t="s">
        <v>8</v>
      </c>
    </row>
    <row r="13" spans="1:9" ht="12.75">
      <c r="A13" s="4">
        <v>3.4</v>
      </c>
      <c r="B13" s="6">
        <f>B12+1</f>
        <v>11</v>
      </c>
      <c r="C13" s="5">
        <v>3.2876033057851237</v>
      </c>
      <c r="D13" s="7">
        <f>D12+1</f>
        <v>9</v>
      </c>
      <c r="E13" s="4" t="s">
        <v>8</v>
      </c>
      <c r="F13" s="6">
        <f>F12+1</f>
        <v>9</v>
      </c>
      <c r="G13" s="4" t="s">
        <v>8</v>
      </c>
      <c r="H13" s="6">
        <f>H12+1</f>
        <v>11</v>
      </c>
      <c r="I13" s="4" t="s">
        <v>8</v>
      </c>
    </row>
    <row r="14" spans="1:9" ht="12.75">
      <c r="A14" s="4">
        <v>3.4</v>
      </c>
      <c r="B14" s="6">
        <f>B13+1</f>
        <v>12</v>
      </c>
      <c r="C14" s="5">
        <v>3.3055555555555554</v>
      </c>
      <c r="D14" s="7">
        <f>D13+1</f>
        <v>10</v>
      </c>
      <c r="E14" s="4" t="s">
        <v>8</v>
      </c>
      <c r="F14" s="6">
        <f>F13+1</f>
        <v>10</v>
      </c>
      <c r="G14" s="4" t="s">
        <v>8</v>
      </c>
      <c r="H14" s="6">
        <f>H13+1</f>
        <v>12</v>
      </c>
      <c r="I14" s="4" t="s">
        <v>8</v>
      </c>
    </row>
    <row r="23" ht="12.75">
      <c r="M23" s="8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workbookViewId="0" topLeftCell="A1">
      <selection activeCell="G9" sqref="G9"/>
    </sheetView>
  </sheetViews>
  <sheetFormatPr defaultColWidth="12.57421875" defaultRowHeight="12.75"/>
  <cols>
    <col min="1" max="5" width="11.57421875" style="0" customWidth="1"/>
    <col min="6" max="6" width="9.28125" style="0" customWidth="1"/>
    <col min="7" max="7" width="9.00390625" style="0" customWidth="1"/>
    <col min="8" max="8" width="6.421875" style="0" customWidth="1"/>
    <col min="9" max="16384" width="11.57421875" style="0" customWidth="1"/>
  </cols>
  <sheetData>
    <row r="1" spans="1:9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</row>
    <row r="2" ht="12.75">
      <c r="A2" s="9" t="s">
        <v>18</v>
      </c>
    </row>
    <row r="3" spans="1:9" ht="12.75">
      <c r="A3" s="9">
        <v>0.1386</v>
      </c>
      <c r="B3" s="10">
        <v>3.333E-06</v>
      </c>
      <c r="C3" s="9">
        <v>0.31</v>
      </c>
      <c r="D3" s="9">
        <v>2</v>
      </c>
      <c r="E3" s="9">
        <f>ATAN(A3/C3)</f>
        <v>0.4204369799570654</v>
      </c>
      <c r="F3" s="10">
        <f>B3/2*SIN(E3)</f>
        <v>6.801976662333456E-07</v>
      </c>
      <c r="G3" s="10">
        <f>300000000/F3</f>
        <v>441048264192490.4</v>
      </c>
      <c r="H3" s="11">
        <f>G3*0.000000000000004125</f>
        <v>1.819324089794023</v>
      </c>
      <c r="I3">
        <v>1.89</v>
      </c>
    </row>
    <row r="4" spans="1:9" ht="12.75">
      <c r="A4" s="9">
        <v>0.1015</v>
      </c>
      <c r="B4" s="10">
        <v>3.333E-06</v>
      </c>
      <c r="C4" s="9">
        <v>0.31</v>
      </c>
      <c r="D4" s="9">
        <v>2</v>
      </c>
      <c r="E4" s="9">
        <f>ATAN(A4/C4)</f>
        <v>0.3164185642095208</v>
      </c>
      <c r="F4" s="10">
        <f>B4/2*SIN(E4)</f>
        <v>5.185563471181074E-07</v>
      </c>
      <c r="G4" s="10">
        <f>300000000/F4</f>
        <v>578529221881593.2</v>
      </c>
      <c r="H4" s="11">
        <f>G4*0.000000000000004125</f>
        <v>2.3864330402615725</v>
      </c>
      <c r="I4" s="11">
        <v>2.55</v>
      </c>
    </row>
    <row r="5" spans="1:9" ht="12.75">
      <c r="A5" s="9">
        <v>0.091</v>
      </c>
      <c r="B5" s="10">
        <v>3.333E-06</v>
      </c>
      <c r="C5" s="9">
        <v>0.31</v>
      </c>
      <c r="D5" s="9">
        <v>2</v>
      </c>
      <c r="E5" s="9">
        <f>ATAN(A5/C5)</f>
        <v>0.28552742429803335</v>
      </c>
      <c r="F5" s="10">
        <f>B5/2*SIN(E5)</f>
        <v>4.693923244725741E-07</v>
      </c>
      <c r="G5" s="10">
        <f>300000000/F5</f>
        <v>639124213070784</v>
      </c>
      <c r="H5" s="11">
        <f>G5*0.000000000000004125</f>
        <v>2.6363873789169845</v>
      </c>
      <c r="I5">
        <v>2.86</v>
      </c>
    </row>
    <row r="6" spans="1:9" ht="12.75">
      <c r="A6" s="9"/>
      <c r="I6">
        <v>3.02</v>
      </c>
    </row>
    <row r="7" spans="1:9" ht="12.75">
      <c r="A7" s="9"/>
      <c r="I7">
        <v>3.12</v>
      </c>
    </row>
    <row r="8" spans="1:9" ht="12.75">
      <c r="A8" s="9"/>
      <c r="I8">
        <v>3.19</v>
      </c>
    </row>
    <row r="9" ht="12.75">
      <c r="A9" s="9"/>
    </row>
    <row r="10" ht="12.75">
      <c r="A10" s="9"/>
    </row>
    <row r="29" ht="12.75">
      <c r="J29" t="s">
        <v>19</v>
      </c>
    </row>
    <row r="31" ht="12.75">
      <c r="J31" t="s">
        <v>20</v>
      </c>
    </row>
    <row r="33" ht="12.75">
      <c r="J33" t="s">
        <v>21</v>
      </c>
    </row>
    <row r="38" ht="12.75">
      <c r="J38" t="s">
        <v>22</v>
      </c>
    </row>
    <row r="40" ht="12.75">
      <c r="J40" t="s">
        <v>23</v>
      </c>
    </row>
    <row r="49" ht="12.75">
      <c r="J49" t="s">
        <v>24</v>
      </c>
    </row>
    <row r="51" ht="12.75">
      <c r="J51">
        <v>0.31</v>
      </c>
    </row>
    <row r="60" ht="12.75">
      <c r="J60" t="s">
        <v>24</v>
      </c>
    </row>
    <row r="62" ht="12.75">
      <c r="J62">
        <v>0.1386</v>
      </c>
    </row>
    <row r="64" ht="12.75">
      <c r="J64">
        <v>0.1015</v>
      </c>
    </row>
    <row r="66" ht="12.75">
      <c r="J66">
        <v>0.091</v>
      </c>
    </row>
    <row r="71" ht="12.75">
      <c r="J71" t="s">
        <v>25</v>
      </c>
    </row>
    <row r="73" ht="12.75">
      <c r="J73">
        <v>2</v>
      </c>
    </row>
    <row r="75" ht="12.75">
      <c r="J75">
        <v>2</v>
      </c>
    </row>
    <row r="77" ht="12.75">
      <c r="J77">
        <v>2</v>
      </c>
    </row>
    <row r="82" ht="12.75">
      <c r="J82" t="s">
        <v>26</v>
      </c>
    </row>
    <row r="84" ht="12.75">
      <c r="J84">
        <v>24.09</v>
      </c>
    </row>
    <row r="86" ht="12.75">
      <c r="J86">
        <v>18.13</v>
      </c>
    </row>
    <row r="88" ht="12.75">
      <c r="J88">
        <v>16.36</v>
      </c>
    </row>
    <row r="90" ht="12.75">
      <c r="J90" t="s">
        <v>27</v>
      </c>
    </row>
    <row r="93" ht="12.75">
      <c r="J93" t="s">
        <v>28</v>
      </c>
    </row>
    <row r="95" ht="12.75">
      <c r="J95">
        <v>680</v>
      </c>
    </row>
    <row r="97" ht="12.75">
      <c r="J97">
        <v>518.6</v>
      </c>
    </row>
    <row r="99" ht="12.75">
      <c r="J99">
        <v>469.5</v>
      </c>
    </row>
    <row r="104" ht="12.75">
      <c r="J104" t="s">
        <v>28</v>
      </c>
    </row>
    <row r="106" ht="12.75">
      <c r="J106">
        <v>656.3</v>
      </c>
    </row>
    <row r="108" ht="12.75">
      <c r="J108">
        <v>486.2</v>
      </c>
    </row>
    <row r="110" ht="12.75">
      <c r="J110">
        <v>434.1</v>
      </c>
    </row>
    <row r="112" ht="12.75">
      <c r="J112" t="s">
        <v>29</v>
      </c>
    </row>
    <row r="115" ht="12.75">
      <c r="J115" t="s">
        <v>30</v>
      </c>
    </row>
    <row r="117" ht="12.75">
      <c r="J117">
        <v>1.447</v>
      </c>
    </row>
    <row r="119" ht="12.75">
      <c r="J119">
        <v>0.907</v>
      </c>
    </row>
    <row r="121" ht="12.75">
      <c r="J121">
        <v>0.6910000000000001</v>
      </c>
    </row>
    <row r="123" ht="12.75">
      <c r="J123" t="s">
        <v>31</v>
      </c>
    </row>
    <row r="126" ht="12.75">
      <c r="J126" t="s">
        <v>32</v>
      </c>
    </row>
    <row r="128" ht="12.75">
      <c r="J128">
        <v>5.968875</v>
      </c>
    </row>
    <row r="130" ht="12.75">
      <c r="J130">
        <v>3.741375</v>
      </c>
    </row>
    <row r="132" ht="12.75">
      <c r="J132">
        <v>2.85</v>
      </c>
    </row>
    <row r="134" ht="12.75">
      <c r="J134" t="s">
        <v>33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Hübel</dc:creator>
  <cp:keywords/>
  <dc:description/>
  <cp:lastModifiedBy/>
  <dcterms:created xsi:type="dcterms:W3CDTF">2000-08-17T15:23:07Z</dcterms:created>
  <dcterms:modified xsi:type="dcterms:W3CDTF">2010-04-02T10:58:32Z</dcterms:modified>
  <cp:category/>
  <cp:version/>
  <cp:contentType/>
  <cp:contentStatus/>
  <cp:revision>11</cp:revision>
</cp:coreProperties>
</file>